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OPP\1 ORGANIZZAZIONE SETTORE\8 POP\2020-22\VARIAZIONE 1 21-7-20\"/>
    </mc:Choice>
  </mc:AlternateContent>
  <xr:revisionPtr revIDLastSave="0" documentId="13_ncr:1_{BEBD0987-7941-4ABF-85E1-18BE232D302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cheda A" sheetId="1" r:id="rId1"/>
    <sheet name="Scheda C" sheetId="3" r:id="rId2"/>
    <sheet name="Scheda D" sheetId="4" r:id="rId3"/>
    <sheet name="Scheda E" sheetId="5" r:id="rId4"/>
  </sheets>
  <definedNames>
    <definedName name="_xlnm.Print_Area" localSheetId="0">'Scheda A'!$A$1:$E$15</definedName>
    <definedName name="_xlnm.Print_Area" localSheetId="1">'Scheda C'!$A$1:$R$8</definedName>
    <definedName name="_xlnm.Print_Area" localSheetId="2">'Scheda D'!$A$1:$Z$21</definedName>
    <definedName name="_xlnm.Print_Area" localSheetId="3">'Scheda E'!$A$1:$N$14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T20" i="4" l="1"/>
  <c r="T21" i="4"/>
  <c r="T19" i="4"/>
  <c r="T14" i="4"/>
  <c r="T15" i="4"/>
  <c r="T16" i="4"/>
  <c r="T17" i="4"/>
  <c r="T18" i="4"/>
  <c r="T11" i="4"/>
  <c r="T12" i="4"/>
  <c r="T13" i="4"/>
  <c r="T8" i="4"/>
  <c r="T9" i="4"/>
  <c r="T7" i="4"/>
  <c r="E7" i="1"/>
  <c r="E8" i="1"/>
  <c r="E9" i="1"/>
  <c r="E10" i="1"/>
  <c r="E11" i="1"/>
  <c r="E12" i="1"/>
  <c r="B6" i="1"/>
  <c r="B13" i="1" s="1"/>
  <c r="D6" i="1"/>
  <c r="D13" i="1" s="1"/>
  <c r="C6" i="1"/>
  <c r="C13" i="1" s="1"/>
  <c r="R10" i="4"/>
  <c r="Q10" i="4"/>
  <c r="T10" i="4" s="1"/>
  <c r="E6" i="1" l="1"/>
  <c r="E13" i="1" s="1"/>
</calcChain>
</file>

<file path=xl/sharedStrings.xml><?xml version="1.0" encoding="utf-8"?>
<sst xmlns="http://schemas.openxmlformats.org/spreadsheetml/2006/main" count="526" uniqueCount="158">
  <si>
    <r>
      <rPr>
        <b/>
        <sz val="12"/>
        <color indexed="8"/>
        <rFont val="SansSerif"/>
      </rPr>
      <t>ALLEGATO I - SCHEDA A : PROGRAMMA TRIENNALE DELLE OPERE PUBBLICHE 2020/2022
DELL'AMMINISTRAZIONE COMUNE DI COMO</t>
    </r>
  </si>
  <si>
    <t>QUADRO DELLE RISORSE NECESSARIE ALLA REALIZZAZIONE DEL PROGRAMMA</t>
  </si>
  <si>
    <t>TIPOLOGIA RISORSE</t>
  </si>
  <si>
    <t>Arco temporale di validità del programma</t>
  </si>
  <si>
    <t>Disponibilità finanziaria (1)</t>
  </si>
  <si>
    <t>Importo Totale (2)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</si>
  <si>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</si>
  <si>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</si>
  <si>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</si>
  <si>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</si>
  <si>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</si>
  <si>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0,00</t>
  </si>
  <si>
    <t>RISORSE ACQUISITE MEDIANTE APPORTI DI CAPITALI PRIVATI</t>
  </si>
  <si>
    <t>STANZIAMENTI DI BILANCIO</t>
  </si>
  <si>
    <t>FINANZIAMENTI ACQUISIBILI AI SENSI DELL'ARTICOLO 3 DEL DECRETO-LEGGE 31 OTTOBRE 1990, N.310, CONVERTITO CON MODIFICAZIONI DALLA LEGGE 22 DICEMBRE 1990, N.403</t>
  </si>
  <si>
    <t>RISORSE DERIVANTI DA TRASFERIMENTO DI IMMOBILI</t>
  </si>
  <si>
    <t>ALTRA TIPOLOGIA</t>
  </si>
  <si>
    <t>Totale</t>
  </si>
  <si>
    <r>
      <rPr>
        <sz val="12"/>
        <color indexed="8"/>
        <rFont val="SansSerif"/>
      </rPr>
      <t>Il referente del programma
POZZI ANDREA</t>
    </r>
  </si>
  <si>
    <r>
      <rPr>
        <b/>
        <sz val="10"/>
        <color indexed="8"/>
        <rFont val="SansSerif"/>
      </rPr>
      <t>Note:</t>
    </r>
    <r>
      <rPr>
        <sz val="10"/>
        <color indexed="8"/>
        <rFont val="SansSerif"/>
      </rPr>
      <t xml:space="preserve">
(1) La disponibilità finanziaria di ciascuna annualità è calcolata come somma delle informazioni elementari relative ai costi annuali di ciascun acquisto intervento di cui alla scheda B.
(2) L'importo totale delle risorse necessarie alla realizzazione del programma biennale è calcolato come somma delle due annualità</t>
    </r>
  </si>
  <si>
    <r>
      <rPr>
        <b/>
        <sz val="12"/>
        <color indexed="8"/>
        <rFont val="SansSerif"/>
      </rPr>
      <t>ALLEGATO I - SCHEDA C : PROGRAMMA TRIENNALE DELLE OPERE PUBBLICHE 2020/2022
DELL'AMMINISTRAZIONE COMUNE DI COMO</t>
    </r>
  </si>
  <si>
    <t>ELENCO DEGLI IMMOBILI DISPONIBILI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</si>
  <si>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</si>
  <si>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</si>
  <si>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</si>
  <si>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</si>
  <si>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</si>
  <si>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
CODICE NUTS</t>
  </si>
  <si>
    <t>Cessione o trasferimento
immobile a titolo
corrispettivo ex art.21
comma 5 e art.191 comma
1
(Tabella C.1)</t>
  </si>
  <si>
    <t>Concessi in diritto di
godimento, a titolo di
contributo ex
articolo 21 comma 5
(Tabella C.2)</t>
  </si>
  <si>
    <t>Alienati per il finanziamento e la realizzazione di opere pubbliche ex art.3 DL 310/1990 s.m.i.</t>
  </si>
  <si>
    <t>Già incluso in
programma di
dismissione di cui
art.27 DL 201/2011,
convertito dalla L.
214/2011
(Tabella C.3)</t>
  </si>
  <si>
    <t>Tipo disponibilità se immobile
derivante da Opera Incompiuta di
cui si è dichiarata l'insussistenza
dell'interesse
(Tabella C.4)</t>
  </si>
  <si>
    <t>Valore Stimato (4)</t>
  </si>
  <si>
    <t>Reg</t>
  </si>
  <si>
    <t>Prov</t>
  </si>
  <si>
    <t>Com</t>
  </si>
  <si>
    <t>Annualità successive</t>
  </si>
  <si>
    <t>I80005370137202000001</t>
  </si>
  <si>
    <t>L80005370137201900003</t>
  </si>
  <si>
    <t/>
  </si>
  <si>
    <t>VIA GROSSI 2/4-VIA DANTE</t>
  </si>
  <si>
    <t>030</t>
  </si>
  <si>
    <t>013</t>
  </si>
  <si>
    <t>075</t>
  </si>
  <si>
    <t>ITC42</t>
  </si>
  <si>
    <t>NO</t>
  </si>
  <si>
    <t>SI</t>
  </si>
  <si>
    <t>VENDITA AL MERCATO PRIVATO</t>
  </si>
  <si>
    <t>345.791,55</t>
  </si>
  <si>
    <t>I80005370137202000002</t>
  </si>
  <si>
    <t>L80005370137201900002</t>
  </si>
  <si>
    <t>964.202,00</t>
  </si>
  <si>
    <t>I80005370137202000003</t>
  </si>
  <si>
    <t>I80005370137201900028</t>
  </si>
  <si>
    <t>2.993.928,23</t>
  </si>
  <si>
    <t>I80005370137202000004</t>
  </si>
  <si>
    <t>L80005370137201900026</t>
  </si>
  <si>
    <t>1.574.167,35</t>
  </si>
  <si>
    <r>
      <rPr>
        <b/>
        <sz val="12"/>
        <color indexed="8"/>
        <rFont val="SansSerif"/>
      </rPr>
      <t>ALLEGATO I - SCHEDA D : PROGRAMMA TRIENNALE DELLE OPERE PUBBLICHE 2020/2022
DELL'AMMINISTRAZIONE COMUNE DI COMO</t>
    </r>
  </si>
  <si>
    <t>ELENCO DEGLI INTERVENTI DEL PROGRAMMA</t>
  </si>
  <si>
    <t>Codice Unico Intervento -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</si>
  <si>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</si>
  <si>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</si>
  <si>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</si>
  <si>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</si>
  <si>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
funzionale
(5)</t>
  </si>
  <si>
    <t>Lavoro
complesso
(6)</t>
  </si>
  <si>
    <t>Localizzazione -
codice NUTS</t>
  </si>
  <si>
    <t>Tipologia</t>
  </si>
  <si>
    <t>Settore e sottosettore intervento</t>
  </si>
  <si>
    <t>Descrizione dell'intervento</t>
  </si>
  <si>
    <t>Livello di
priorità (7)
(Tabella D.3)</t>
  </si>
  <si>
    <t>STIMA DEI COSTI DELL'INTERVENTO (8)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</si>
  <si>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</si>
  <si>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</si>
  <si>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</si>
  <si>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</si>
  <si>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</si>
  <si>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Intervento
aggiunto o variato
a seguito di
modifica
programma (12)
(Tabella D.5)
a seguito di
modifica
programma (12)
(Tabella D.5)</t>
  </si>
  <si>
    <t>Importo</t>
  </si>
  <si>
    <t>Tipologia
(Tabella D.4)</t>
  </si>
  <si>
    <t>I80005370137201900005</t>
  </si>
  <si>
    <t>000000000000000</t>
  </si>
  <si>
    <t>2020</t>
  </si>
  <si>
    <t>PAPPALARDO ARCH. PIERA</t>
  </si>
  <si>
    <t>RECUPERO</t>
  </si>
  <si>
    <t>INFRASTRUTTURE SOCIALI BENI CULTURALI</t>
  </si>
  <si>
    <t>VILLA OLMO RECUPERO</t>
  </si>
  <si>
    <t>PRIORITA MASSIMA</t>
  </si>
  <si>
    <t>J15H17000300006</t>
  </si>
  <si>
    <t>2021</t>
  </si>
  <si>
    <t>POZZI ANDREA</t>
  </si>
  <si>
    <t>MANUTENZIONE STRAORDINARIA</t>
  </si>
  <si>
    <t>INFRASTRUTTURE SOCIALI SPORT, SPETTACOLO E TEMPO LIBERO</t>
  </si>
  <si>
    <t>REALIZZAZIONE DEL CENTRO POLISPORTIVO DI MUGGIO'</t>
  </si>
  <si>
    <t xml:space="preserve">LO JACONO ELENA </t>
  </si>
  <si>
    <t>RIQUALIFICAZIONE IMPIANTO SPORTIVO DI VIA ACQUANERA</t>
  </si>
  <si>
    <t>28-11-2024</t>
  </si>
  <si>
    <t>RIQUALIFICAZIONE IMPIANTO SPORTIVO DI VIA SPARTACO</t>
  </si>
  <si>
    <t>PRIORITA MEDIA</t>
  </si>
  <si>
    <t>31-12-2025</t>
  </si>
  <si>
    <t>L80005370137201900004</t>
  </si>
  <si>
    <t>NUOVA REALIZZAZIONE</t>
  </si>
  <si>
    <t>REALIZZAZIONE DI NUOVI SPOGLIATOI A SERVIZIO DEL CAMPO RUGBY DI VIA LONGONI</t>
  </si>
  <si>
    <t>30-04-2024</t>
  </si>
  <si>
    <t>L80005370137201900019</t>
  </si>
  <si>
    <t>J11J15000000002</t>
  </si>
  <si>
    <t>DI BARTOLO CIRO</t>
  </si>
  <si>
    <t>INFRASTRUTTURE DI TRASPORTO STRADALI</t>
  </si>
  <si>
    <t>REALIZZAZIONE AREA DI INTERSCAMBIO DELLA NUOVA FERMATA RFI DI COMO CAMERLATA</t>
  </si>
  <si>
    <t>L80005370137201900020</t>
  </si>
  <si>
    <t>J11B15000550006</t>
  </si>
  <si>
    <t>NOSEDA LUCA</t>
  </si>
  <si>
    <t>POR FESR 2014-2020 - LA DORSALE URBANA DELLA VIA DEI PELLEGRINI - PCIR 5 E SUE DIRAMAZIONI</t>
  </si>
  <si>
    <t>MOLTENI LORIS</t>
  </si>
  <si>
    <t>MODIFICA VIABILITA' E DOTAZIONI INFRASTRUTTURALI A SERVIZIO DEL NUOVO PALAZZETTO DI MUGGIO'</t>
  </si>
  <si>
    <t>L80005370137201900027</t>
  </si>
  <si>
    <t>INFRASTRUTTURE SOCIALI SOCIALI E SCOLASTICHE</t>
  </si>
  <si>
    <t>INTERVENTI DI ADEGUAMENTO DEGLI EDIFICI SCOLASTICI COMUNALI IN BASE AL CRITERIO DI PRIORITA’ “SICUREZZA”</t>
  </si>
  <si>
    <t>30-12-2022</t>
  </si>
  <si>
    <t>L80005370137202000008</t>
  </si>
  <si>
    <t>INFRASTRUTTURE AMBIENTALI E RISORSE IDRICHE RISORSE IDRICHE E ACQUE REFLUE</t>
  </si>
  <si>
    <t>REALIZZAZIONE CANALIZZAZIONE DI FOGNATURA NERA NELLA VIA CAMNAGO VOLTA SUPERIORE</t>
  </si>
  <si>
    <t>L80005370137202000009</t>
  </si>
  <si>
    <t>ERRICO LEONARDO</t>
  </si>
  <si>
    <t>RISTRUTTURAZIONE</t>
  </si>
  <si>
    <t>RISTRUTTURAZIONE MARCIAPIEDI ANNO 2020</t>
  </si>
  <si>
    <r>
      <rPr>
        <b/>
        <sz val="12"/>
        <color indexed="8"/>
        <rFont val="SansSerif"/>
      </rPr>
      <t>ALLEGATO I - SCHEDA E : PROGRAMMA TRIENNALE DELLE OPERE PUBBLICHE 2020/2022
DELL'AMMINISTRAZIONE COMUNE DI COMO</t>
    </r>
  </si>
  <si>
    <t>INTERVENTI RICOMPRESI NELL'ELENCO ANNUALE</t>
  </si>
  <si>
    <t>Codice Unico Intervento
- CUI</t>
  </si>
  <si>
    <t>CUP</t>
  </si>
  <si>
    <t>Descrizione
dell'intervento</t>
  </si>
  <si>
    <t>Responsabile del
procedimento</t>
  </si>
  <si>
    <t>Importo annualità</t>
  </si>
  <si>
    <t>Importo intervento</t>
  </si>
  <si>
    <t>Finalità
(Tabella E.1)</t>
  </si>
  <si>
    <t>Livello di priorità</t>
  </si>
  <si>
    <t>Conformità Urbanistica</t>
  </si>
  <si>
    <t>Verifica vincoli ambientali</t>
  </si>
  <si>
    <t>Livello di
progettazione
(Tabella E.2)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</si>
  <si>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</si>
  <si>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</si>
  <si>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</si>
  <si>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</si>
  <si>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VAB - VALORIZZAZIONE BENI VINCOLATI</t>
  </si>
  <si>
    <t>PROGETTO DI FATTIBILITA' TECNICO - ECONOMICA: "DOCUMENTO DI FATTIBILITA' DELLE ALTERNATIVE PROGETTUALI".</t>
  </si>
  <si>
    <t>MIS - MIGLIORAMENTO E INCREMENTO DI SERVIZIO</t>
  </si>
  <si>
    <t>URB - QUALITA' URBANA</t>
  </si>
  <si>
    <t>PROGETTO ESECUTIVO</t>
  </si>
  <si>
    <t>PROGETTO DEFINITIVO</t>
  </si>
  <si>
    <t>PROGETTO DI FATTIBILITA' TECNICO - ECONOMICA: "DOCUMENTO FINALE".</t>
  </si>
  <si>
    <t>ADN - ADEGUAMENTO NORMATIVO</t>
  </si>
  <si>
    <t>ADEGUAMENTO E ADATTAMENTO FUNZIONALE DEGLI SPAZI E DELLE AULE DIDATTICHE IN CONSEGUENZA DELL'EMERGENZA SANITARIA DA COVID 19</t>
  </si>
  <si>
    <t>J14H20000080001</t>
  </si>
  <si>
    <t>SISTEMAZIONE SCARPATA STRADALE VIA D'ANNUNZIO</t>
  </si>
  <si>
    <t>REALIZZAZIONE INTERSEZIONE A ROTATORIA IN PIAZZA SAN ROCCO</t>
  </si>
  <si>
    <t>INTERVENTI DI MODERAZIONE DEL TRAFFICO E REALIZZAZIONE AREA DI SOSTA IN VIA SANTA CHIARA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</si>
</sst>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[$€-2]\ * #,##0.00_-;\-[$€-2]\ * #,##0.00_-;_-[$€-2]\ * &quot;-&quot;??_-;_-@_-"/>
    <numFmt numFmtId="166" formatCode="#,##0.00_ ;\-#,##0.00\ "/>
  </numFmts>
  <fonts count="7">
    <font>
      <sz val="10"/>
      <name val="Arial"/>
    </font>
    <font>
      <sz val="10"/>
      <name val="Arial"/>
    </font>
    <font>
      <b/>
      <sz val="12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sz val="8"/>
      <color indexed="8"/>
      <name val="SansSerif"/>
    </font>
    <font>
      <sz val="12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</xf>
    <xf numFmtId="164" fontId="3" fillId="2" borderId="0" xfId="1" applyFont="1" applyFill="1" applyBorder="1" applyAlignment="1" applyProtection="1">
      <alignment horizontal="left" vertical="top" wrapText="1"/>
    </xf>
    <xf numFmtId="164" fontId="4" fillId="2" borderId="1" xfId="1" applyFont="1" applyFill="1" applyBorder="1" applyAlignment="1" applyProtection="1">
      <alignment horizontal="center" vertical="center" wrapText="1"/>
    </xf>
    <xf numFmtId="164" fontId="0" fillId="0" borderId="0" xfId="1" applyFont="1"/>
    <xf numFmtId="165" fontId="5" fillId="2" borderId="3" xfId="1" applyNumberFormat="1" applyFont="1" applyFill="1" applyBorder="1" applyAlignment="1" applyProtection="1">
      <alignment horizontal="left" vertical="top" wrapText="1"/>
    </xf>
    <xf numFmtId="165" fontId="5" fillId="2" borderId="1" xfId="1" applyNumberFormat="1" applyFont="1" applyFill="1" applyBorder="1" applyAlignment="1" applyProtection="1">
      <alignment horizontal="left" vertical="top" wrapText="1"/>
    </xf>
    <xf numFmtId="165" fontId="5" fillId="2" borderId="6" xfId="1" applyNumberFormat="1" applyFont="1" applyFill="1" applyBorder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165" fontId="5" fillId="0" borderId="1" xfId="1" applyNumberFormat="1" applyFont="1" applyFill="1" applyBorder="1" applyAlignment="1" applyProtection="1">
      <alignment horizontal="left" vertical="top" wrapText="1"/>
    </xf>
    <xf numFmtId="164" fontId="3" fillId="0" borderId="0" xfId="1" applyFont="1" applyFill="1" applyBorder="1" applyAlignment="1" applyProtection="1">
      <alignment horizontal="left" vertical="top" wrapText="1"/>
    </xf>
    <xf numFmtId="0" fontId="0" fillId="0" borderId="0" xfId="0" applyFill="1"/>
    <xf numFmtId="4" fontId="5" fillId="2" borderId="1" xfId="0" applyNumberFormat="1" applyFont="1" applyFill="1" applyBorder="1" applyAlignment="1" applyProtection="1">
      <alignment horizontal="left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</xf>
    <xf numFmtId="165" fontId="5" fillId="2" borderId="11" xfId="1" applyNumberFormat="1" applyFont="1" applyFill="1" applyBorder="1" applyAlignment="1" applyProtection="1">
      <alignment horizontal="left" vertical="top" wrapText="1"/>
    </xf>
    <xf numFmtId="165" fontId="5" fillId="2" borderId="12" xfId="1" applyNumberFormat="1" applyFont="1" applyFill="1" applyBorder="1" applyAlignment="1" applyProtection="1">
      <alignment horizontal="left" vertical="top" wrapText="1"/>
    </xf>
    <xf numFmtId="166" fontId="5" fillId="2" borderId="3" xfId="1" applyNumberFormat="1" applyFont="1" applyFill="1" applyBorder="1" applyAlignment="1" applyProtection="1">
      <alignment horizontal="left" vertical="top" wrapText="1"/>
    </xf>
    <xf numFmtId="166" fontId="5" fillId="2" borderId="1" xfId="1" applyNumberFormat="1" applyFont="1" applyFill="1" applyBorder="1" applyAlignment="1" applyProtection="1">
      <alignment horizontal="left" vertical="top" wrapText="1"/>
    </xf>
    <xf numFmtId="166" fontId="5" fillId="0" borderId="1" xfId="1" applyNumberFormat="1" applyFont="1" applyFill="1" applyBorder="1" applyAlignment="1" applyProtection="1">
      <alignment horizontal="left" vertical="top" wrapText="1"/>
    </xf>
    <xf numFmtId="166" fontId="5" fillId="2" borderId="11" xfId="1" applyNumberFormat="1" applyFont="1" applyFill="1" applyBorder="1" applyAlignment="1" applyProtection="1">
      <alignment horizontal="left" vertical="top" wrapText="1"/>
    </xf>
    <xf numFmtId="166" fontId="5" fillId="2" borderId="6" xfId="1" applyNumberFormat="1" applyFont="1" applyFill="1" applyBorder="1" applyAlignment="1" applyProtection="1">
      <alignment horizontal="left" vertical="top" wrapText="1"/>
    </xf>
    <xf numFmtId="43" fontId="0" fillId="0" borderId="0" xfId="2" applyFont="1"/>
    <xf numFmtId="0" fontId="6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5" fontId="5" fillId="2" borderId="8" xfId="1" applyNumberFormat="1" applyFont="1" applyFill="1" applyBorder="1" applyAlignment="1" applyProtection="1">
      <alignment horizontal="left" vertical="top" wrapText="1"/>
    </xf>
    <xf numFmtId="165" fontId="5" fillId="2" borderId="9" xfId="1" applyNumberFormat="1" applyFont="1" applyFill="1" applyBorder="1" applyAlignment="1" applyProtection="1">
      <alignment horizontal="left" vertical="top" wrapText="1"/>
    </xf>
    <xf numFmtId="164" fontId="4" fillId="2" borderId="1" xfId="1" applyFont="1" applyFill="1" applyBorder="1" applyAlignment="1" applyProtection="1">
      <alignment horizontal="center" vertical="center" wrapText="1"/>
    </xf>
    <xf numFmtId="165" fontId="5" fillId="2" borderId="7" xfId="1" applyNumberFormat="1" applyFont="1" applyFill="1" applyBorder="1" applyAlignment="1" applyProtection="1">
      <alignment horizontal="left" vertical="top" wrapText="1"/>
    </xf>
    <xf numFmtId="165" fontId="5" fillId="0" borderId="8" xfId="1" applyNumberFormat="1" applyFont="1" applyFill="1" applyBorder="1" applyAlignment="1" applyProtection="1">
      <alignment horizontal="left" vertical="top" wrapText="1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zoomScale="110" zoomScaleNormal="110" workbookViewId="0">
      <selection activeCell="C6" sqref="C6"/>
    </sheetView>
  </sheetViews>
  <sheetFormatPr defaultRowHeight="12.75"/>
  <cols>
    <col min="1" max="5" width="42" customWidth="1"/>
    <col min="6" max="6" width="255" customWidth="1"/>
  </cols>
  <sheetData>
    <row r="1" spans="1:6" ht="50.1" customHeight="1">
      <c r="A1" s="35" t="s">
        <v>0</v>
      </c>
      <c r="B1" s="35"/>
      <c r="C1" s="35"/>
      <c r="D1" s="35"/>
      <c r="E1" s="35"/>
      <c r="F1" s="1"/>
    </row>
    <row r="2" spans="1:6" ht="39.950000000000003" customHeight="1">
      <c r="A2" s="36" t="s">
        <v>1</v>
      </c>
      <c r="B2" s="36"/>
      <c r="C2" s="36"/>
      <c r="D2" s="36"/>
      <c r="E2" s="36"/>
      <c r="F2" s="1"/>
    </row>
    <row r="3" spans="1:6" ht="30" customHeight="1">
      <c r="A3" s="37" t="s">
        <v>2</v>
      </c>
      <c r="B3" s="37" t="s">
        <v>3</v>
      </c>
      <c r="C3" s="37"/>
      <c r="D3" s="37"/>
      <c r="E3" s="37"/>
      <c r="F3" s="1"/>
    </row>
    <row r="4" spans="1:6" ht="30" customHeight="1">
      <c r="A4" s="37"/>
      <c r="B4" s="37" t="s">
        <v>4</v>
      </c>
      <c r="C4" s="37"/>
      <c r="D4" s="37"/>
      <c r="E4" s="37" t="s">
        <v>5</v>
      </c>
      <c r="F4" s="1"/>
    </row>
    <row r="5" spans="1:6" ht="30" customHeight="1">
      <c r="A5" s="37"/>
      <c r="B5" s="3" t="s">
        <v>6</v>
      </c>
      <c r="C5" s="3" t="s">
        <v>7</v>
      </c>
      <c r="D5" s="3" t="s">
        <v>8</v>
      </c>
      <c r="E5" s="37"/>
      <c r="F5" s="1"/>
    </row>
    <row r="6" spans="1:6" ht="50.1" customHeight="1">
      <c r="A6" s="4" t="s">
        <v>9</v>
      </c>
      <c r="B6" s="21">
        <f>2703855.61+360000</f>
        <v>3063855.61</v>
      </c>
      <c r="C6" s="21">
        <f>4850628.51-256108.45</f>
        <v>4594520.0599999996</v>
      </c>
      <c r="D6" s="21">
        <f>743891.55+256108.45</f>
        <v>1000000</v>
      </c>
      <c r="E6" s="21">
        <f>SUM(B6:D6)</f>
        <v>8658375.6699999999</v>
      </c>
      <c r="F6" s="1"/>
    </row>
    <row r="7" spans="1:6" ht="50.1" customHeight="1">
      <c r="A7" s="4" t="s">
        <v>10</v>
      </c>
      <c r="B7" s="22">
        <v>0</v>
      </c>
      <c r="C7" s="22">
        <v>0</v>
      </c>
      <c r="D7" s="22">
        <v>0</v>
      </c>
      <c r="E7" s="21">
        <f t="shared" ref="E7:E12" si="0">SUM(B7:D7)</f>
        <v>0</v>
      </c>
      <c r="F7" s="1"/>
    </row>
    <row r="8" spans="1:6" ht="50.1" customHeight="1">
      <c r="A8" s="4" t="s">
        <v>12</v>
      </c>
      <c r="B8" s="22">
        <v>0</v>
      </c>
      <c r="C8" s="22">
        <v>0</v>
      </c>
      <c r="D8" s="22">
        <v>0</v>
      </c>
      <c r="E8" s="21">
        <f t="shared" si="0"/>
        <v>0</v>
      </c>
      <c r="F8" s="1"/>
    </row>
    <row r="9" spans="1:6" ht="50.1" customHeight="1">
      <c r="A9" s="4" t="s">
        <v>13</v>
      </c>
      <c r="B9" s="21">
        <f>4361160+160000+385000+260000</f>
        <v>5166160</v>
      </c>
      <c r="C9" s="21">
        <v>2222138</v>
      </c>
      <c r="D9" s="21">
        <v>1004208.45</v>
      </c>
      <c r="E9" s="21">
        <f t="shared" si="0"/>
        <v>8392506.4499999993</v>
      </c>
      <c r="F9" s="1"/>
    </row>
    <row r="10" spans="1:6" ht="50.1" customHeight="1">
      <c r="A10" s="4" t="s">
        <v>14</v>
      </c>
      <c r="B10" s="22">
        <v>0</v>
      </c>
      <c r="C10" s="22">
        <v>0</v>
      </c>
      <c r="D10" s="22">
        <v>0</v>
      </c>
      <c r="E10" s="21">
        <f t="shared" si="0"/>
        <v>0</v>
      </c>
      <c r="F10" s="1"/>
    </row>
    <row r="11" spans="1:6" ht="50.1" customHeight="1">
      <c r="A11" s="4" t="s">
        <v>15</v>
      </c>
      <c r="B11" s="22">
        <v>0</v>
      </c>
      <c r="C11" s="21">
        <v>5878089.1299999999</v>
      </c>
      <c r="D11" s="22">
        <v>0</v>
      </c>
      <c r="E11" s="21">
        <f t="shared" si="0"/>
        <v>5878089.1299999999</v>
      </c>
      <c r="F11" s="1"/>
    </row>
    <row r="12" spans="1:6" ht="50.1" customHeight="1">
      <c r="A12" s="4" t="s">
        <v>16</v>
      </c>
      <c r="B12" s="22">
        <v>0</v>
      </c>
      <c r="C12" s="22">
        <v>0</v>
      </c>
      <c r="D12" s="22">
        <v>0</v>
      </c>
      <c r="E12" s="21">
        <f t="shared" si="0"/>
        <v>0</v>
      </c>
      <c r="F12" s="1"/>
    </row>
    <row r="13" spans="1:6" ht="50.1" customHeight="1">
      <c r="A13" s="4" t="s">
        <v>17</v>
      </c>
      <c r="B13" s="21">
        <f>SUM(B6:B12)</f>
        <v>8230015.6099999994</v>
      </c>
      <c r="C13" s="21">
        <f t="shared" ref="C13:D13" si="1">SUM(C6:C12)</f>
        <v>12694747.189999999</v>
      </c>
      <c r="D13" s="21">
        <f t="shared" si="1"/>
        <v>2004208.45</v>
      </c>
      <c r="E13" s="21">
        <f>SUM(E6:E12)</f>
        <v>22928971.249999996</v>
      </c>
      <c r="F13" s="1"/>
    </row>
    <row r="14" spans="1:6" ht="50.1" customHeight="1">
      <c r="A14" s="1"/>
      <c r="B14" s="1"/>
      <c r="C14" s="1"/>
      <c r="D14" s="33" t="s">
        <v>18</v>
      </c>
      <c r="E14" s="33"/>
      <c r="F14" s="1"/>
    </row>
    <row r="15" spans="1:6" ht="72.95" customHeight="1">
      <c r="A15" s="34" t="s">
        <v>19</v>
      </c>
      <c r="B15" s="34"/>
      <c r="C15" s="34"/>
      <c r="D15" s="34"/>
      <c r="E15" s="34"/>
      <c r="F15" s="1"/>
    </row>
    <row r="16" spans="1:6" ht="27" customHeight="1">
      <c r="A16" s="1"/>
      <c r="B16" s="1"/>
      <c r="C16" s="1"/>
      <c r="D16" s="1"/>
      <c r="E16" s="1"/>
      <c r="F16" s="1"/>
    </row>
  </sheetData>
  <mergeCells count="8">
    <mergeCell ref="D14:E14"/>
    <mergeCell ref="A15:E15"/>
    <mergeCell ref="A1:E1"/>
    <mergeCell ref="A2:E2"/>
    <mergeCell ref="A3:A5"/>
    <mergeCell ref="B3:E3"/>
    <mergeCell ref="B4:D4"/>
    <mergeCell ref="E4:E5"/>
  </mergeCells>
  <pageMargins left="0" right="0" top="0" bottom="0" header="0.5" footer="0.5"/>
  <pageSetup paperSize="8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"/>
  <sheetViews>
    <sheetView workbookViewId="0">
      <selection sqref="A1:R8"/>
    </sheetView>
  </sheetViews>
  <sheetFormatPr defaultRowHeight="12.75"/>
  <cols>
    <col min="1" max="4" width="25.7109375" customWidth="1"/>
    <col min="5" max="6" width="8.42578125" customWidth="1"/>
    <col min="7" max="7" width="15.28515625" customWidth="1"/>
    <col min="8" max="13" width="20.28515625" customWidth="1"/>
    <col min="14" max="18" width="12.7109375" customWidth="1"/>
    <col min="19" max="19" width="255" customWidth="1"/>
  </cols>
  <sheetData>
    <row r="1" spans="1:19" ht="47.1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1"/>
    </row>
    <row r="2" spans="1:19" ht="33" customHeight="1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1"/>
    </row>
    <row r="3" spans="1:19" ht="33" customHeight="1">
      <c r="A3" s="37" t="s">
        <v>22</v>
      </c>
      <c r="B3" s="37" t="s">
        <v>23</v>
      </c>
      <c r="C3" s="37" t="s">
        <v>24</v>
      </c>
      <c r="D3" s="37" t="s">
        <v>25</v>
      </c>
      <c r="E3" s="37" t="s">
        <v>26</v>
      </c>
      <c r="F3" s="37"/>
      <c r="G3" s="37"/>
      <c r="H3" s="37" t="s">
        <v>27</v>
      </c>
      <c r="I3" s="37" t="s">
        <v>28</v>
      </c>
      <c r="J3" s="37" t="s">
        <v>29</v>
      </c>
      <c r="K3" s="37" t="s">
        <v>30</v>
      </c>
      <c r="L3" s="37" t="s">
        <v>31</v>
      </c>
      <c r="M3" s="37" t="s">
        <v>32</v>
      </c>
      <c r="N3" s="37" t="s">
        <v>33</v>
      </c>
      <c r="O3" s="37"/>
      <c r="P3" s="37"/>
      <c r="Q3" s="37"/>
      <c r="R3" s="37"/>
      <c r="S3" s="1"/>
    </row>
    <row r="4" spans="1:19" ht="69" customHeight="1">
      <c r="A4" s="37"/>
      <c r="B4" s="37"/>
      <c r="C4" s="37"/>
      <c r="D4" s="37"/>
      <c r="E4" s="2" t="s">
        <v>34</v>
      </c>
      <c r="F4" s="2" t="s">
        <v>35</v>
      </c>
      <c r="G4" s="2" t="s">
        <v>36</v>
      </c>
      <c r="H4" s="37"/>
      <c r="I4" s="37"/>
      <c r="J4" s="37"/>
      <c r="K4" s="37"/>
      <c r="L4" s="37"/>
      <c r="M4" s="37"/>
      <c r="N4" s="2" t="s">
        <v>6</v>
      </c>
      <c r="O4" s="2" t="s">
        <v>7</v>
      </c>
      <c r="P4" s="2" t="s">
        <v>8</v>
      </c>
      <c r="Q4" s="2" t="s">
        <v>37</v>
      </c>
      <c r="R4" s="2" t="s">
        <v>17</v>
      </c>
      <c r="S4" s="1"/>
    </row>
    <row r="5" spans="1:19" ht="87" customHeight="1">
      <c r="A5" s="4" t="s">
        <v>38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4" t="s">
        <v>44</v>
      </c>
      <c r="H5" s="4" t="s">
        <v>45</v>
      </c>
      <c r="I5" s="4" t="s">
        <v>46</v>
      </c>
      <c r="J5" s="4" t="s">
        <v>46</v>
      </c>
      <c r="K5" s="4" t="s">
        <v>47</v>
      </c>
      <c r="L5" s="4" t="s">
        <v>46</v>
      </c>
      <c r="M5" s="4" t="s">
        <v>48</v>
      </c>
      <c r="N5" s="4" t="s">
        <v>11</v>
      </c>
      <c r="O5" s="4" t="s">
        <v>49</v>
      </c>
      <c r="P5" s="4" t="s">
        <v>11</v>
      </c>
      <c r="Q5" s="4" t="s">
        <v>11</v>
      </c>
      <c r="R5" s="4" t="s">
        <v>49</v>
      </c>
      <c r="S5" s="1"/>
    </row>
    <row r="6" spans="1:19" ht="87" customHeight="1">
      <c r="A6" s="4" t="s">
        <v>50</v>
      </c>
      <c r="B6" s="4" t="s">
        <v>51</v>
      </c>
      <c r="C6" s="4" t="s">
        <v>40</v>
      </c>
      <c r="D6" s="4" t="s">
        <v>41</v>
      </c>
      <c r="E6" s="4" t="s">
        <v>42</v>
      </c>
      <c r="F6" s="4" t="s">
        <v>43</v>
      </c>
      <c r="G6" s="4" t="s">
        <v>44</v>
      </c>
      <c r="H6" s="4" t="s">
        <v>45</v>
      </c>
      <c r="I6" s="4" t="s">
        <v>46</v>
      </c>
      <c r="J6" s="4" t="s">
        <v>46</v>
      </c>
      <c r="K6" s="4" t="s">
        <v>47</v>
      </c>
      <c r="L6" s="4" t="s">
        <v>46</v>
      </c>
      <c r="M6" s="4" t="s">
        <v>48</v>
      </c>
      <c r="N6" s="4" t="s">
        <v>11</v>
      </c>
      <c r="O6" s="4" t="s">
        <v>52</v>
      </c>
      <c r="P6" s="4" t="s">
        <v>11</v>
      </c>
      <c r="Q6" s="4" t="s">
        <v>40</v>
      </c>
      <c r="R6" s="4" t="s">
        <v>52</v>
      </c>
      <c r="S6" s="1"/>
    </row>
    <row r="7" spans="1:19" ht="87" customHeight="1">
      <c r="A7" s="4" t="s">
        <v>53</v>
      </c>
      <c r="B7" s="4" t="s">
        <v>54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46</v>
      </c>
      <c r="K7" s="4" t="s">
        <v>47</v>
      </c>
      <c r="L7" s="4" t="s">
        <v>46</v>
      </c>
      <c r="M7" s="4" t="s">
        <v>48</v>
      </c>
      <c r="N7" s="4" t="s">
        <v>11</v>
      </c>
      <c r="O7" s="4" t="s">
        <v>55</v>
      </c>
      <c r="P7" s="4" t="s">
        <v>11</v>
      </c>
      <c r="Q7" s="4" t="s">
        <v>40</v>
      </c>
      <c r="R7" s="4" t="s">
        <v>55</v>
      </c>
      <c r="S7" s="1"/>
    </row>
    <row r="8" spans="1:19" ht="87" customHeight="1">
      <c r="A8" s="4" t="s">
        <v>56</v>
      </c>
      <c r="B8" s="4" t="s">
        <v>57</v>
      </c>
      <c r="C8" s="4" t="s">
        <v>40</v>
      </c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46</v>
      </c>
      <c r="J8" s="4" t="s">
        <v>46</v>
      </c>
      <c r="K8" s="4" t="s">
        <v>47</v>
      </c>
      <c r="L8" s="4" t="s">
        <v>46</v>
      </c>
      <c r="M8" s="4" t="s">
        <v>48</v>
      </c>
      <c r="N8" s="4" t="s">
        <v>40</v>
      </c>
      <c r="O8" s="4" t="s">
        <v>58</v>
      </c>
      <c r="P8" s="4" t="s">
        <v>40</v>
      </c>
      <c r="Q8" s="4" t="s">
        <v>40</v>
      </c>
      <c r="R8" s="4" t="s">
        <v>58</v>
      </c>
      <c r="S8" s="1"/>
    </row>
  </sheetData>
  <mergeCells count="14">
    <mergeCell ref="L3:L4"/>
    <mergeCell ref="M3:M4"/>
    <mergeCell ref="N3:R3"/>
    <mergeCell ref="A1:R1"/>
    <mergeCell ref="A2:R2"/>
    <mergeCell ref="A3:A4"/>
    <mergeCell ref="B3:B4"/>
    <mergeCell ref="C3:C4"/>
    <mergeCell ref="D3:D4"/>
    <mergeCell ref="E3:G3"/>
    <mergeCell ref="H3:H4"/>
    <mergeCell ref="I3:I4"/>
    <mergeCell ref="J3:J4"/>
    <mergeCell ref="K3:K4"/>
  </mergeCells>
  <pageMargins left="0" right="0" top="0" bottom="0" header="0.5" footer="0.5"/>
  <pageSetup paperSize="8" scale="65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5"/>
  <sheetViews>
    <sheetView topLeftCell="A19" workbookViewId="0">
      <selection activeCell="C32" sqref="C32"/>
    </sheetView>
  </sheetViews>
  <sheetFormatPr defaultRowHeight="12.75"/>
  <cols>
    <col min="1" max="1" width="25.7109375" customWidth="1"/>
    <col min="2" max="5" width="19.140625" customWidth="1"/>
    <col min="6" max="6" width="12.28515625" customWidth="1"/>
    <col min="7" max="9" width="11.42578125" customWidth="1"/>
    <col min="10" max="10" width="16" customWidth="1"/>
    <col min="11" max="11" width="19.140625" customWidth="1"/>
    <col min="12" max="12" width="13.7109375" customWidth="1"/>
    <col min="13" max="15" width="14" customWidth="1"/>
    <col min="16" max="16" width="14" style="12" bestFit="1" customWidth="1"/>
    <col min="17" max="18" width="12.7109375" style="12" customWidth="1"/>
    <col min="19" max="20" width="14.5703125" style="12" customWidth="1"/>
    <col min="21" max="21" width="23.7109375" style="12" customWidth="1"/>
    <col min="22" max="22" width="18.140625" style="12" customWidth="1"/>
    <col min="23" max="24" width="12.7109375" style="12" customWidth="1"/>
    <col min="25" max="25" width="20" style="12" customWidth="1"/>
    <col min="26" max="26" width="0.140625" style="12" customWidth="1"/>
    <col min="27" max="27" width="255" style="12" customWidth="1"/>
  </cols>
  <sheetData>
    <row r="1" spans="1:27" ht="51" customHeight="1">
      <c r="A1" s="35" t="s">
        <v>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10"/>
      <c r="AA1" s="10"/>
    </row>
    <row r="2" spans="1:27" ht="27.95" customHeight="1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10"/>
      <c r="AA2" s="10"/>
    </row>
    <row r="3" spans="1:27" ht="27.95" customHeight="1">
      <c r="A3" s="37" t="s">
        <v>61</v>
      </c>
      <c r="B3" s="37" t="s">
        <v>62</v>
      </c>
      <c r="C3" s="37" t="s">
        <v>63</v>
      </c>
      <c r="D3" s="37" t="s">
        <v>64</v>
      </c>
      <c r="E3" s="37" t="s">
        <v>65</v>
      </c>
      <c r="F3" s="37" t="s">
        <v>66</v>
      </c>
      <c r="G3" s="37" t="s">
        <v>67</v>
      </c>
      <c r="H3" s="37" t="s">
        <v>26</v>
      </c>
      <c r="I3" s="37"/>
      <c r="J3" s="37"/>
      <c r="K3" s="37" t="s">
        <v>68</v>
      </c>
      <c r="L3" s="37" t="s">
        <v>69</v>
      </c>
      <c r="M3" s="37" t="s">
        <v>70</v>
      </c>
      <c r="N3" s="37" t="s">
        <v>71</v>
      </c>
      <c r="O3" s="37" t="s">
        <v>72</v>
      </c>
      <c r="P3" s="41" t="s">
        <v>73</v>
      </c>
      <c r="Q3" s="41"/>
      <c r="R3" s="41"/>
      <c r="S3" s="41"/>
      <c r="T3" s="41"/>
      <c r="U3" s="41"/>
      <c r="V3" s="41"/>
      <c r="W3" s="41"/>
      <c r="X3" s="41"/>
      <c r="Y3" s="41"/>
      <c r="Z3" s="10"/>
      <c r="AA3" s="10"/>
    </row>
    <row r="4" spans="1:27" ht="14.1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1" t="s">
        <v>6</v>
      </c>
      <c r="Q4" s="41" t="s">
        <v>7</v>
      </c>
      <c r="R4" s="41" t="s">
        <v>8</v>
      </c>
      <c r="S4" s="41" t="s">
        <v>74</v>
      </c>
      <c r="T4" s="41" t="s">
        <v>75</v>
      </c>
      <c r="U4" s="41" t="s">
        <v>76</v>
      </c>
      <c r="V4" s="41" t="s">
        <v>77</v>
      </c>
      <c r="W4" s="41" t="s">
        <v>78</v>
      </c>
      <c r="X4" s="41"/>
      <c r="Y4" s="41" t="s">
        <v>79</v>
      </c>
      <c r="Z4" s="10"/>
      <c r="AA4" s="10"/>
    </row>
    <row r="5" spans="1:27" ht="15" customHeight="1">
      <c r="A5" s="37"/>
      <c r="B5" s="37"/>
      <c r="C5" s="37"/>
      <c r="D5" s="37"/>
      <c r="E5" s="37"/>
      <c r="F5" s="37"/>
      <c r="G5" s="37"/>
      <c r="H5" s="37" t="s">
        <v>34</v>
      </c>
      <c r="I5" s="37" t="s">
        <v>35</v>
      </c>
      <c r="J5" s="37" t="s">
        <v>36</v>
      </c>
      <c r="K5" s="37"/>
      <c r="L5" s="37"/>
      <c r="M5" s="37"/>
      <c r="N5" s="37"/>
      <c r="O5" s="37"/>
      <c r="P5" s="41"/>
      <c r="Q5" s="41"/>
      <c r="R5" s="41"/>
      <c r="S5" s="41"/>
      <c r="T5" s="41"/>
      <c r="U5" s="41"/>
      <c r="V5" s="41"/>
      <c r="W5" s="41"/>
      <c r="X5" s="41"/>
      <c r="Y5" s="41"/>
      <c r="Z5" s="10"/>
      <c r="AA5" s="10"/>
    </row>
    <row r="6" spans="1:27" ht="80.099999999999994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41"/>
      <c r="Q6" s="41"/>
      <c r="R6" s="41"/>
      <c r="S6" s="41"/>
      <c r="T6" s="41"/>
      <c r="U6" s="41"/>
      <c r="V6" s="41"/>
      <c r="W6" s="11" t="s">
        <v>80</v>
      </c>
      <c r="X6" s="11" t="s">
        <v>81</v>
      </c>
      <c r="Y6" s="41"/>
      <c r="Z6" s="10"/>
      <c r="AA6" s="10"/>
    </row>
    <row r="7" spans="1:27" ht="71.099999999999994" customHeight="1" thickBot="1">
      <c r="A7" s="5" t="s">
        <v>82</v>
      </c>
      <c r="B7" s="6" t="s">
        <v>40</v>
      </c>
      <c r="C7" s="6" t="s">
        <v>83</v>
      </c>
      <c r="D7" s="6" t="s">
        <v>84</v>
      </c>
      <c r="E7" s="6" t="s">
        <v>85</v>
      </c>
      <c r="F7" s="6" t="s">
        <v>46</v>
      </c>
      <c r="G7" s="6" t="s">
        <v>46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86</v>
      </c>
      <c r="M7" s="6" t="s">
        <v>87</v>
      </c>
      <c r="N7" s="6" t="s">
        <v>88</v>
      </c>
      <c r="O7" s="6" t="s">
        <v>89</v>
      </c>
      <c r="P7" s="27">
        <v>1500000</v>
      </c>
      <c r="Q7" s="27">
        <v>1500000</v>
      </c>
      <c r="R7" s="27">
        <v>0</v>
      </c>
      <c r="S7" s="27">
        <v>0</v>
      </c>
      <c r="T7" s="27">
        <f>SUM(P7:S7)</f>
        <v>3000000</v>
      </c>
      <c r="U7" s="27" t="s">
        <v>40</v>
      </c>
      <c r="V7" s="27" t="s">
        <v>40</v>
      </c>
      <c r="W7" s="27">
        <v>0</v>
      </c>
      <c r="X7" s="13" t="s">
        <v>40</v>
      </c>
      <c r="Y7" s="42" t="s">
        <v>40</v>
      </c>
      <c r="Z7" s="42"/>
      <c r="AA7" s="10"/>
    </row>
    <row r="8" spans="1:27" ht="71.099999999999994" customHeight="1" thickBot="1">
      <c r="A8" s="7" t="s">
        <v>54</v>
      </c>
      <c r="B8" s="4" t="s">
        <v>40</v>
      </c>
      <c r="C8" s="4" t="s">
        <v>90</v>
      </c>
      <c r="D8" s="4" t="s">
        <v>91</v>
      </c>
      <c r="E8" s="4" t="s">
        <v>92</v>
      </c>
      <c r="F8" s="4" t="s">
        <v>46</v>
      </c>
      <c r="G8" s="4" t="s">
        <v>46</v>
      </c>
      <c r="H8" s="4" t="s">
        <v>42</v>
      </c>
      <c r="I8" s="4" t="s">
        <v>43</v>
      </c>
      <c r="J8" s="4" t="s">
        <v>44</v>
      </c>
      <c r="K8" s="4" t="s">
        <v>45</v>
      </c>
      <c r="L8" s="4" t="s">
        <v>93</v>
      </c>
      <c r="M8" s="4" t="s">
        <v>94</v>
      </c>
      <c r="N8" s="4" t="s">
        <v>95</v>
      </c>
      <c r="O8" s="4" t="s">
        <v>89</v>
      </c>
      <c r="P8" s="28">
        <v>0</v>
      </c>
      <c r="Q8" s="28">
        <v>6029615.6399999997</v>
      </c>
      <c r="R8" s="28">
        <v>0</v>
      </c>
      <c r="S8" s="28">
        <v>0</v>
      </c>
      <c r="T8" s="27">
        <f t="shared" ref="T8:T17" si="0">SUM(P8:S8)</f>
        <v>6029615.6399999997</v>
      </c>
      <c r="U8" s="28">
        <v>2993928.23</v>
      </c>
      <c r="V8" s="28" t="s">
        <v>40</v>
      </c>
      <c r="W8" s="28">
        <v>0</v>
      </c>
      <c r="X8" s="14" t="s">
        <v>40</v>
      </c>
      <c r="Y8" s="39" t="s">
        <v>40</v>
      </c>
      <c r="Z8" s="39"/>
      <c r="AA8" s="10"/>
    </row>
    <row r="9" spans="1:27" ht="71.099999999999994" customHeight="1" thickBot="1">
      <c r="A9" s="7" t="s">
        <v>51</v>
      </c>
      <c r="B9" s="4" t="s">
        <v>40</v>
      </c>
      <c r="C9" s="4" t="s">
        <v>40</v>
      </c>
      <c r="D9" s="4" t="s">
        <v>84</v>
      </c>
      <c r="E9" s="4" t="s">
        <v>96</v>
      </c>
      <c r="F9" s="4" t="s">
        <v>46</v>
      </c>
      <c r="G9" s="4" t="s">
        <v>46</v>
      </c>
      <c r="H9" s="4" t="s">
        <v>42</v>
      </c>
      <c r="I9" s="4" t="s">
        <v>43</v>
      </c>
      <c r="J9" s="4" t="s">
        <v>44</v>
      </c>
      <c r="K9" s="4" t="s">
        <v>45</v>
      </c>
      <c r="L9" s="4" t="s">
        <v>93</v>
      </c>
      <c r="M9" s="4" t="s">
        <v>94</v>
      </c>
      <c r="N9" s="4" t="s">
        <v>97</v>
      </c>
      <c r="O9" s="4" t="s">
        <v>89</v>
      </c>
      <c r="P9" s="28">
        <v>615990</v>
      </c>
      <c r="Q9" s="28">
        <v>1834010</v>
      </c>
      <c r="R9" s="28">
        <v>0</v>
      </c>
      <c r="S9" s="28">
        <v>0</v>
      </c>
      <c r="T9" s="27">
        <f t="shared" si="0"/>
        <v>2450000</v>
      </c>
      <c r="U9" s="28">
        <v>964202</v>
      </c>
      <c r="V9" s="28" t="s">
        <v>98</v>
      </c>
      <c r="W9" s="28">
        <v>0</v>
      </c>
      <c r="X9" s="14" t="s">
        <v>40</v>
      </c>
      <c r="Y9" s="39" t="s">
        <v>40</v>
      </c>
      <c r="Z9" s="39"/>
      <c r="AA9" s="10"/>
    </row>
    <row r="10" spans="1:27" s="20" customFormat="1" ht="71.099999999999994" customHeight="1" thickBot="1">
      <c r="A10" s="16" t="s">
        <v>39</v>
      </c>
      <c r="B10" s="17" t="s">
        <v>40</v>
      </c>
      <c r="C10" s="17" t="s">
        <v>40</v>
      </c>
      <c r="D10" s="17" t="s">
        <v>91</v>
      </c>
      <c r="E10" s="17" t="s">
        <v>96</v>
      </c>
      <c r="F10" s="17" t="s">
        <v>46</v>
      </c>
      <c r="G10" s="17" t="s">
        <v>46</v>
      </c>
      <c r="H10" s="17" t="s">
        <v>42</v>
      </c>
      <c r="I10" s="17" t="s">
        <v>43</v>
      </c>
      <c r="J10" s="17" t="s">
        <v>44</v>
      </c>
      <c r="K10" s="17" t="s">
        <v>45</v>
      </c>
      <c r="L10" s="17" t="s">
        <v>93</v>
      </c>
      <c r="M10" s="17" t="s">
        <v>94</v>
      </c>
      <c r="N10" s="17" t="s">
        <v>99</v>
      </c>
      <c r="O10" s="17" t="s">
        <v>100</v>
      </c>
      <c r="P10" s="29">
        <v>0</v>
      </c>
      <c r="Q10" s="29">
        <f>601900-256108.45</f>
        <v>345791.55</v>
      </c>
      <c r="R10" s="29">
        <f>1748100+256108.45</f>
        <v>2004208.45</v>
      </c>
      <c r="S10" s="29">
        <v>0</v>
      </c>
      <c r="T10" s="27">
        <f t="shared" si="0"/>
        <v>2350000</v>
      </c>
      <c r="U10" s="29">
        <v>345791.55</v>
      </c>
      <c r="V10" s="29" t="s">
        <v>101</v>
      </c>
      <c r="W10" s="29">
        <v>0</v>
      </c>
      <c r="X10" s="18" t="s">
        <v>40</v>
      </c>
      <c r="Y10" s="43" t="s">
        <v>40</v>
      </c>
      <c r="Z10" s="43"/>
      <c r="AA10" s="19"/>
    </row>
    <row r="11" spans="1:27" ht="71.099999999999994" customHeight="1" thickBot="1">
      <c r="A11" s="7" t="s">
        <v>102</v>
      </c>
      <c r="B11" s="4" t="s">
        <v>40</v>
      </c>
      <c r="C11" s="4" t="s">
        <v>40</v>
      </c>
      <c r="D11" s="4" t="s">
        <v>84</v>
      </c>
      <c r="E11" s="4" t="s">
        <v>96</v>
      </c>
      <c r="F11" s="4" t="s">
        <v>46</v>
      </c>
      <c r="G11" s="4" t="s">
        <v>46</v>
      </c>
      <c r="H11" s="4" t="s">
        <v>42</v>
      </c>
      <c r="I11" s="4" t="s">
        <v>43</v>
      </c>
      <c r="J11" s="4" t="s">
        <v>44</v>
      </c>
      <c r="K11" s="4" t="s">
        <v>45</v>
      </c>
      <c r="L11" s="4" t="s">
        <v>103</v>
      </c>
      <c r="M11" s="4" t="s">
        <v>94</v>
      </c>
      <c r="N11" s="4" t="s">
        <v>104</v>
      </c>
      <c r="O11" s="4" t="s">
        <v>89</v>
      </c>
      <c r="P11" s="28">
        <v>395170</v>
      </c>
      <c r="Q11" s="28">
        <v>904830</v>
      </c>
      <c r="R11" s="28">
        <v>0</v>
      </c>
      <c r="S11" s="28">
        <v>0</v>
      </c>
      <c r="T11" s="27">
        <f>SUM(P11:S11)</f>
        <v>1300000</v>
      </c>
      <c r="U11" s="28" t="s">
        <v>40</v>
      </c>
      <c r="V11" s="28" t="s">
        <v>105</v>
      </c>
      <c r="W11" s="28">
        <v>0</v>
      </c>
      <c r="X11" s="14" t="s">
        <v>40</v>
      </c>
      <c r="Y11" s="39" t="s">
        <v>40</v>
      </c>
      <c r="Z11" s="39"/>
      <c r="AA11" s="10"/>
    </row>
    <row r="12" spans="1:27" ht="71.099999999999994" customHeight="1" thickBot="1">
      <c r="A12" s="7" t="s">
        <v>106</v>
      </c>
      <c r="B12" s="4" t="s">
        <v>40</v>
      </c>
      <c r="C12" s="4" t="s">
        <v>107</v>
      </c>
      <c r="D12" s="4" t="s">
        <v>84</v>
      </c>
      <c r="E12" s="4" t="s">
        <v>108</v>
      </c>
      <c r="F12" s="4" t="s">
        <v>46</v>
      </c>
      <c r="G12" s="4" t="s">
        <v>46</v>
      </c>
      <c r="H12" s="4" t="s">
        <v>42</v>
      </c>
      <c r="I12" s="4" t="s">
        <v>43</v>
      </c>
      <c r="J12" s="4" t="s">
        <v>44</v>
      </c>
      <c r="K12" s="4" t="s">
        <v>45</v>
      </c>
      <c r="L12" s="4" t="s">
        <v>103</v>
      </c>
      <c r="M12" s="4" t="s">
        <v>109</v>
      </c>
      <c r="N12" s="4" t="s">
        <v>110</v>
      </c>
      <c r="O12" s="4" t="s">
        <v>89</v>
      </c>
      <c r="P12" s="28">
        <v>1500000</v>
      </c>
      <c r="Q12" s="28">
        <v>0</v>
      </c>
      <c r="R12" s="28">
        <v>0</v>
      </c>
      <c r="S12" s="28">
        <v>0</v>
      </c>
      <c r="T12" s="27">
        <f t="shared" si="0"/>
        <v>1500000</v>
      </c>
      <c r="U12" s="28" t="s">
        <v>40</v>
      </c>
      <c r="V12" s="28" t="s">
        <v>40</v>
      </c>
      <c r="W12" s="28">
        <v>0</v>
      </c>
      <c r="X12" s="14" t="s">
        <v>40</v>
      </c>
      <c r="Y12" s="39" t="s">
        <v>40</v>
      </c>
      <c r="Z12" s="39"/>
      <c r="AA12" s="10"/>
    </row>
    <row r="13" spans="1:27" ht="71.099999999999994" customHeight="1" thickBot="1">
      <c r="A13" s="7" t="s">
        <v>111</v>
      </c>
      <c r="B13" s="4" t="s">
        <v>40</v>
      </c>
      <c r="C13" s="4" t="s">
        <v>112</v>
      </c>
      <c r="D13" s="4" t="s">
        <v>84</v>
      </c>
      <c r="E13" s="4" t="s">
        <v>113</v>
      </c>
      <c r="F13" s="4" t="s">
        <v>46</v>
      </c>
      <c r="G13" s="4" t="s">
        <v>46</v>
      </c>
      <c r="H13" s="4" t="s">
        <v>42</v>
      </c>
      <c r="I13" s="4" t="s">
        <v>43</v>
      </c>
      <c r="J13" s="4" t="s">
        <v>44</v>
      </c>
      <c r="K13" s="4" t="s">
        <v>45</v>
      </c>
      <c r="L13" s="4" t="s">
        <v>103</v>
      </c>
      <c r="M13" s="4" t="s">
        <v>109</v>
      </c>
      <c r="N13" s="4" t="s">
        <v>114</v>
      </c>
      <c r="O13" s="4" t="s">
        <v>89</v>
      </c>
      <c r="P13" s="28">
        <v>943855.61</v>
      </c>
      <c r="Q13" s="28">
        <v>0</v>
      </c>
      <c r="R13" s="28">
        <v>0</v>
      </c>
      <c r="S13" s="28">
        <v>0</v>
      </c>
      <c r="T13" s="27">
        <f t="shared" si="0"/>
        <v>943855.61</v>
      </c>
      <c r="U13" s="28" t="s">
        <v>40</v>
      </c>
      <c r="V13" s="28" t="s">
        <v>40</v>
      </c>
      <c r="W13" s="28">
        <v>0</v>
      </c>
      <c r="X13" s="14" t="s">
        <v>40</v>
      </c>
      <c r="Y13" s="39" t="s">
        <v>40</v>
      </c>
      <c r="Z13" s="39"/>
      <c r="AA13" s="10"/>
    </row>
    <row r="14" spans="1:27" ht="71.099999999999994" customHeight="1" thickBot="1">
      <c r="A14" s="7" t="s">
        <v>57</v>
      </c>
      <c r="B14" s="4" t="s">
        <v>40</v>
      </c>
      <c r="C14" s="4" t="s">
        <v>40</v>
      </c>
      <c r="D14" s="4" t="s">
        <v>84</v>
      </c>
      <c r="E14" s="4" t="s">
        <v>115</v>
      </c>
      <c r="F14" s="4" t="s">
        <v>46</v>
      </c>
      <c r="G14" s="4" t="s">
        <v>46</v>
      </c>
      <c r="H14" s="4" t="s">
        <v>42</v>
      </c>
      <c r="I14" s="4" t="s">
        <v>43</v>
      </c>
      <c r="J14" s="4" t="s">
        <v>44</v>
      </c>
      <c r="K14" s="4" t="s">
        <v>45</v>
      </c>
      <c r="L14" s="4" t="s">
        <v>93</v>
      </c>
      <c r="M14" s="4" t="s">
        <v>109</v>
      </c>
      <c r="N14" s="4" t="s">
        <v>116</v>
      </c>
      <c r="O14" s="4" t="s">
        <v>89</v>
      </c>
      <c r="P14" s="28">
        <v>0</v>
      </c>
      <c r="Q14" s="28">
        <v>2080500</v>
      </c>
      <c r="R14" s="28">
        <v>0</v>
      </c>
      <c r="S14" s="28">
        <v>0</v>
      </c>
      <c r="T14" s="27">
        <f>SUM(P14:S14)</f>
        <v>2080500</v>
      </c>
      <c r="U14" s="28">
        <v>1574167.35</v>
      </c>
      <c r="V14" s="28" t="s">
        <v>40</v>
      </c>
      <c r="W14" s="28">
        <v>0</v>
      </c>
      <c r="X14" s="14" t="s">
        <v>40</v>
      </c>
      <c r="Y14" s="39" t="s">
        <v>40</v>
      </c>
      <c r="Z14" s="39"/>
      <c r="AA14" s="10"/>
    </row>
    <row r="15" spans="1:27" ht="71.099999999999994" customHeight="1" thickBot="1">
      <c r="A15" s="7" t="s">
        <v>117</v>
      </c>
      <c r="B15" s="4" t="s">
        <v>40</v>
      </c>
      <c r="C15" s="4" t="s">
        <v>40</v>
      </c>
      <c r="D15" s="4" t="s">
        <v>84</v>
      </c>
      <c r="E15" s="4" t="s">
        <v>96</v>
      </c>
      <c r="F15" s="4" t="s">
        <v>46</v>
      </c>
      <c r="G15" s="4" t="s">
        <v>46</v>
      </c>
      <c r="H15" s="4" t="s">
        <v>42</v>
      </c>
      <c r="I15" s="4" t="s">
        <v>43</v>
      </c>
      <c r="J15" s="4" t="s">
        <v>44</v>
      </c>
      <c r="K15" s="4" t="s">
        <v>45</v>
      </c>
      <c r="L15" s="4" t="s">
        <v>93</v>
      </c>
      <c r="M15" s="4" t="s">
        <v>118</v>
      </c>
      <c r="N15" s="4" t="s">
        <v>119</v>
      </c>
      <c r="O15" s="4" t="s">
        <v>89</v>
      </c>
      <c r="P15" s="28">
        <v>1500000</v>
      </c>
      <c r="Q15" s="28">
        <v>0</v>
      </c>
      <c r="R15" s="28">
        <v>0</v>
      </c>
      <c r="S15" s="28">
        <v>0</v>
      </c>
      <c r="T15" s="27">
        <f t="shared" si="0"/>
        <v>1500000</v>
      </c>
      <c r="U15" s="28" t="s">
        <v>40</v>
      </c>
      <c r="V15" s="28" t="s">
        <v>120</v>
      </c>
      <c r="W15" s="28">
        <v>0</v>
      </c>
      <c r="X15" s="14" t="s">
        <v>40</v>
      </c>
      <c r="Y15" s="39" t="s">
        <v>40</v>
      </c>
      <c r="Z15" s="39"/>
      <c r="AA15" s="10"/>
    </row>
    <row r="16" spans="1:27" ht="71.099999999999994" customHeight="1" thickBot="1">
      <c r="A16" s="7" t="s">
        <v>121</v>
      </c>
      <c r="B16" s="4" t="s">
        <v>40</v>
      </c>
      <c r="C16" s="4" t="s">
        <v>40</v>
      </c>
      <c r="D16" s="4" t="s">
        <v>84</v>
      </c>
      <c r="E16" s="4" t="s">
        <v>108</v>
      </c>
      <c r="F16" s="4" t="s">
        <v>46</v>
      </c>
      <c r="G16" s="4" t="s">
        <v>46</v>
      </c>
      <c r="H16" s="4" t="s">
        <v>42</v>
      </c>
      <c r="I16" s="4" t="s">
        <v>43</v>
      </c>
      <c r="J16" s="4" t="s">
        <v>44</v>
      </c>
      <c r="K16" s="4" t="s">
        <v>45</v>
      </c>
      <c r="L16" s="4" t="s">
        <v>103</v>
      </c>
      <c r="M16" s="4" t="s">
        <v>122</v>
      </c>
      <c r="N16" s="4" t="s">
        <v>123</v>
      </c>
      <c r="O16" s="4" t="s">
        <v>89</v>
      </c>
      <c r="P16" s="28">
        <v>110000</v>
      </c>
      <c r="Q16" s="28">
        <v>0</v>
      </c>
      <c r="R16" s="28">
        <v>0</v>
      </c>
      <c r="S16" s="28">
        <v>0</v>
      </c>
      <c r="T16" s="27">
        <f t="shared" si="0"/>
        <v>110000</v>
      </c>
      <c r="U16" s="28" t="s">
        <v>40</v>
      </c>
      <c r="V16" s="28" t="s">
        <v>40</v>
      </c>
      <c r="W16" s="28">
        <v>0</v>
      </c>
      <c r="X16" s="14" t="s">
        <v>40</v>
      </c>
      <c r="Y16" s="39" t="s">
        <v>40</v>
      </c>
      <c r="Z16" s="39"/>
      <c r="AA16" s="10"/>
    </row>
    <row r="17" spans="1:27" ht="71.099999999999994" customHeight="1" thickBot="1">
      <c r="A17" s="23"/>
      <c r="B17" s="24"/>
      <c r="C17" s="4" t="s">
        <v>154</v>
      </c>
      <c r="D17" s="24">
        <v>2020</v>
      </c>
      <c r="E17" s="4" t="s">
        <v>96</v>
      </c>
      <c r="F17" s="4" t="s">
        <v>46</v>
      </c>
      <c r="G17" s="4" t="s">
        <v>46</v>
      </c>
      <c r="H17" s="4" t="s">
        <v>42</v>
      </c>
      <c r="I17" s="4" t="s">
        <v>43</v>
      </c>
      <c r="J17" s="4" t="s">
        <v>44</v>
      </c>
      <c r="K17" s="4" t="s">
        <v>45</v>
      </c>
      <c r="L17" s="4" t="s">
        <v>93</v>
      </c>
      <c r="M17" s="4" t="s">
        <v>118</v>
      </c>
      <c r="N17" s="4" t="s">
        <v>153</v>
      </c>
      <c r="O17" s="4" t="s">
        <v>89</v>
      </c>
      <c r="P17" s="30">
        <v>360000</v>
      </c>
      <c r="Q17" s="30"/>
      <c r="R17" s="30"/>
      <c r="S17" s="30"/>
      <c r="T17" s="27">
        <f t="shared" si="0"/>
        <v>360000</v>
      </c>
      <c r="U17" s="30"/>
      <c r="V17" s="30"/>
      <c r="W17" s="30"/>
      <c r="X17" s="25"/>
      <c r="Y17" s="26"/>
      <c r="Z17" s="26"/>
      <c r="AA17" s="10"/>
    </row>
    <row r="18" spans="1:27" ht="71.099999999999994" customHeight="1" thickBot="1">
      <c r="A18" s="8" t="s">
        <v>124</v>
      </c>
      <c r="B18" s="9" t="s">
        <v>40</v>
      </c>
      <c r="C18" s="9" t="s">
        <v>40</v>
      </c>
      <c r="D18" s="9" t="s">
        <v>84</v>
      </c>
      <c r="E18" s="9" t="s">
        <v>125</v>
      </c>
      <c r="F18" s="9" t="s">
        <v>46</v>
      </c>
      <c r="G18" s="9" t="s">
        <v>46</v>
      </c>
      <c r="H18" s="9" t="s">
        <v>42</v>
      </c>
      <c r="I18" s="9" t="s">
        <v>43</v>
      </c>
      <c r="J18" s="9" t="s">
        <v>44</v>
      </c>
      <c r="K18" s="9" t="s">
        <v>45</v>
      </c>
      <c r="L18" s="9" t="s">
        <v>126</v>
      </c>
      <c r="M18" s="9" t="s">
        <v>109</v>
      </c>
      <c r="N18" s="9" t="s">
        <v>127</v>
      </c>
      <c r="O18" s="9" t="s">
        <v>89</v>
      </c>
      <c r="P18" s="31">
        <v>500000</v>
      </c>
      <c r="Q18" s="31">
        <v>0</v>
      </c>
      <c r="R18" s="31">
        <v>0</v>
      </c>
      <c r="S18" s="31">
        <v>0</v>
      </c>
      <c r="T18" s="27">
        <f>SUM(P18:S18)</f>
        <v>500000</v>
      </c>
      <c r="U18" s="31" t="s">
        <v>40</v>
      </c>
      <c r="V18" s="31" t="s">
        <v>40</v>
      </c>
      <c r="W18" s="31">
        <v>0</v>
      </c>
      <c r="X18" s="15" t="s">
        <v>40</v>
      </c>
      <c r="Y18" s="40" t="s">
        <v>40</v>
      </c>
      <c r="Z18" s="40"/>
      <c r="AA18" s="10"/>
    </row>
    <row r="19" spans="1:27" ht="71.099999999999994" customHeight="1" thickBot="1">
      <c r="A19" s="7"/>
      <c r="B19" s="4"/>
      <c r="C19" s="4"/>
      <c r="D19" s="4">
        <v>2020</v>
      </c>
      <c r="E19" s="4" t="s">
        <v>108</v>
      </c>
      <c r="F19" s="4" t="s">
        <v>46</v>
      </c>
      <c r="G19" s="4" t="s">
        <v>46</v>
      </c>
      <c r="H19" s="4" t="s">
        <v>42</v>
      </c>
      <c r="I19" s="4" t="s">
        <v>43</v>
      </c>
      <c r="J19" s="4" t="s">
        <v>44</v>
      </c>
      <c r="K19" s="4" t="s">
        <v>45</v>
      </c>
      <c r="L19" s="9" t="s">
        <v>93</v>
      </c>
      <c r="M19" s="9" t="s">
        <v>109</v>
      </c>
      <c r="N19" s="4" t="s">
        <v>155</v>
      </c>
      <c r="O19" s="9" t="s">
        <v>89</v>
      </c>
      <c r="P19" s="28">
        <v>160000</v>
      </c>
      <c r="Q19" s="28">
        <v>0</v>
      </c>
      <c r="R19" s="28">
        <v>0</v>
      </c>
      <c r="S19" s="28">
        <v>0</v>
      </c>
      <c r="T19" s="27">
        <f>SUM(P19:S19)</f>
        <v>160000</v>
      </c>
      <c r="U19" s="28"/>
      <c r="V19" s="28"/>
      <c r="W19" s="28">
        <v>0</v>
      </c>
      <c r="X19" s="14"/>
      <c r="Y19" s="39"/>
      <c r="Z19" s="39"/>
      <c r="AA19" s="10"/>
    </row>
    <row r="20" spans="1:27" ht="53.25" thickBot="1">
      <c r="A20" s="7"/>
      <c r="B20" s="4"/>
      <c r="C20" s="4"/>
      <c r="D20" s="4">
        <v>2020</v>
      </c>
      <c r="E20" s="4" t="s">
        <v>115</v>
      </c>
      <c r="F20" s="4" t="s">
        <v>46</v>
      </c>
      <c r="G20" s="4" t="s">
        <v>46</v>
      </c>
      <c r="H20" s="4" t="s">
        <v>42</v>
      </c>
      <c r="I20" s="4" t="s">
        <v>43</v>
      </c>
      <c r="J20" s="4" t="s">
        <v>44</v>
      </c>
      <c r="K20" s="4" t="s">
        <v>45</v>
      </c>
      <c r="L20" s="4" t="s">
        <v>103</v>
      </c>
      <c r="M20" s="9" t="s">
        <v>109</v>
      </c>
      <c r="N20" s="4" t="s">
        <v>156</v>
      </c>
      <c r="O20" s="9" t="s">
        <v>89</v>
      </c>
      <c r="P20" s="28">
        <v>385000</v>
      </c>
      <c r="Q20" s="28">
        <v>0</v>
      </c>
      <c r="R20" s="28">
        <v>0</v>
      </c>
      <c r="S20" s="28">
        <v>0</v>
      </c>
      <c r="T20" s="27">
        <f t="shared" ref="T20:T21" si="1">SUM(P20:S20)</f>
        <v>385000</v>
      </c>
      <c r="U20" s="28"/>
      <c r="V20" s="28"/>
      <c r="W20" s="28"/>
      <c r="X20" s="14"/>
      <c r="Y20" s="39"/>
      <c r="Z20" s="39"/>
      <c r="AA20" s="10"/>
    </row>
    <row r="21" spans="1:27" ht="74.25" thickBot="1">
      <c r="A21" s="7"/>
      <c r="B21" s="4"/>
      <c r="C21" s="4"/>
      <c r="D21" s="4">
        <v>2020</v>
      </c>
      <c r="E21" s="4" t="s">
        <v>115</v>
      </c>
      <c r="F21" s="4" t="s">
        <v>46</v>
      </c>
      <c r="G21" s="4" t="s">
        <v>46</v>
      </c>
      <c r="H21" s="4" t="s">
        <v>42</v>
      </c>
      <c r="I21" s="4" t="s">
        <v>43</v>
      </c>
      <c r="J21" s="4" t="s">
        <v>44</v>
      </c>
      <c r="K21" s="4" t="s">
        <v>45</v>
      </c>
      <c r="L21" s="4" t="s">
        <v>103</v>
      </c>
      <c r="M21" s="9" t="s">
        <v>109</v>
      </c>
      <c r="N21" s="4" t="s">
        <v>157</v>
      </c>
      <c r="O21" s="9" t="s">
        <v>89</v>
      </c>
      <c r="P21" s="28">
        <v>260000</v>
      </c>
      <c r="Q21" s="28">
        <v>0</v>
      </c>
      <c r="R21" s="28">
        <v>0</v>
      </c>
      <c r="S21" s="28">
        <v>0</v>
      </c>
      <c r="T21" s="27">
        <f t="shared" si="1"/>
        <v>260000</v>
      </c>
      <c r="U21" s="28"/>
      <c r="V21" s="28"/>
      <c r="W21" s="28"/>
      <c r="X21" s="14"/>
      <c r="Y21" s="39"/>
      <c r="Z21" s="39"/>
      <c r="AA21" s="10"/>
    </row>
    <row r="23" spans="1:27">
      <c r="P23" s="32"/>
      <c r="Q23" s="32"/>
      <c r="R23" s="32"/>
      <c r="S23" s="32"/>
      <c r="T23" s="32"/>
    </row>
    <row r="25" spans="1:27">
      <c r="P25" s="32"/>
    </row>
  </sheetData>
  <mergeCells count="42">
    <mergeCell ref="A1:Y1"/>
    <mergeCell ref="A2:Y2"/>
    <mergeCell ref="A3:A6"/>
    <mergeCell ref="B3:B6"/>
    <mergeCell ref="C3:C6"/>
    <mergeCell ref="D3:D6"/>
    <mergeCell ref="E3:E6"/>
    <mergeCell ref="F3:F6"/>
    <mergeCell ref="G3:G6"/>
    <mergeCell ref="H3:J4"/>
    <mergeCell ref="N3:N6"/>
    <mergeCell ref="O3:O6"/>
    <mergeCell ref="P3:Y3"/>
    <mergeCell ref="P4:P6"/>
    <mergeCell ref="Q4:Q6"/>
    <mergeCell ref="R4:R6"/>
    <mergeCell ref="S4:S6"/>
    <mergeCell ref="H5:H6"/>
    <mergeCell ref="I5:I6"/>
    <mergeCell ref="J5:J6"/>
    <mergeCell ref="K3:K6"/>
    <mergeCell ref="L3:L6"/>
    <mergeCell ref="M3:M6"/>
    <mergeCell ref="Y12:Z12"/>
    <mergeCell ref="T4:T6"/>
    <mergeCell ref="U4:U6"/>
    <mergeCell ref="V4:V6"/>
    <mergeCell ref="W4:X5"/>
    <mergeCell ref="Y4:Y6"/>
    <mergeCell ref="Y7:Z7"/>
    <mergeCell ref="Y8:Z8"/>
    <mergeCell ref="Y9:Z9"/>
    <mergeCell ref="Y10:Z10"/>
    <mergeCell ref="Y11:Z11"/>
    <mergeCell ref="Y19:Z19"/>
    <mergeCell ref="Y20:Z20"/>
    <mergeCell ref="Y21:Z21"/>
    <mergeCell ref="Y13:Z13"/>
    <mergeCell ref="Y14:Z14"/>
    <mergeCell ref="Y15:Z15"/>
    <mergeCell ref="Y16:Z16"/>
    <mergeCell ref="Y18:Z18"/>
  </mergeCells>
  <pageMargins left="0" right="0" top="0" bottom="0" header="0.5" footer="0.5"/>
  <pageSetup paperSize="8" scale="53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5"/>
  <sheetViews>
    <sheetView workbookViewId="0">
      <selection activeCell="D3" sqref="D3:D4"/>
    </sheetView>
  </sheetViews>
  <sheetFormatPr defaultRowHeight="12.75"/>
  <cols>
    <col min="1" max="2" width="21" customWidth="1"/>
    <col min="3" max="3" width="26.5703125" customWidth="1"/>
    <col min="4" max="6" width="24.5703125" customWidth="1"/>
    <col min="7" max="7" width="16.85546875" customWidth="1"/>
    <col min="8" max="8" width="21.140625" customWidth="1"/>
    <col min="9" max="9" width="20.7109375" customWidth="1"/>
    <col min="10" max="12" width="21.140625" customWidth="1"/>
    <col min="13" max="13" width="48.5703125" customWidth="1"/>
    <col min="14" max="14" width="21.140625" customWidth="1"/>
    <col min="15" max="15" width="0.140625" customWidth="1"/>
    <col min="16" max="16" width="255" customWidth="1"/>
  </cols>
  <sheetData>
    <row r="1" spans="1:16" ht="51.95" customHeight="1">
      <c r="A1" s="35" t="s">
        <v>128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"/>
      <c r="P1" s="1"/>
    </row>
    <row r="2" spans="1:16" ht="39" customHeight="1">
      <c r="A2" s="38" t="s">
        <v>129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1"/>
      <c r="P2" s="1"/>
    </row>
    <row r="3" spans="1:16" ht="45" customHeight="1">
      <c r="A3" s="37" t="s">
        <v>130</v>
      </c>
      <c r="B3" s="37" t="s">
        <v>131</v>
      </c>
      <c r="C3" s="37" t="s">
        <v>132</v>
      </c>
      <c r="D3" s="37" t="s">
        <v>133</v>
      </c>
      <c r="E3" s="37" t="s">
        <v>134</v>
      </c>
      <c r="F3" s="37" t="s">
        <v>135</v>
      </c>
      <c r="G3" s="37" t="s">
        <v>136</v>
      </c>
      <c r="H3" s="37" t="s">
        <v>137</v>
      </c>
      <c r="I3" s="37" t="s">
        <v>138</v>
      </c>
      <c r="J3" s="37" t="s">
        <v>139</v>
      </c>
      <c r="K3" s="37" t="s">
        <v>140</v>
      </c>
      <c r="L3" s="37" t="s">
        <v>141</v>
      </c>
      <c r="M3" s="37"/>
      <c r="N3" s="37" t="s">
        <v>142</v>
      </c>
      <c r="O3" s="1"/>
      <c r="P3" s="1"/>
    </row>
    <row r="4" spans="1:16" ht="44.1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2" t="s">
        <v>143</v>
      </c>
      <c r="M4" s="2" t="s">
        <v>144</v>
      </c>
      <c r="N4" s="37"/>
      <c r="O4" s="1"/>
      <c r="P4" s="1"/>
    </row>
    <row r="5" spans="1:16" ht="66.95" customHeight="1">
      <c r="A5" s="4" t="s">
        <v>82</v>
      </c>
      <c r="B5" s="4" t="s">
        <v>83</v>
      </c>
      <c r="C5" s="4" t="s">
        <v>88</v>
      </c>
      <c r="D5" s="4" t="s">
        <v>85</v>
      </c>
      <c r="E5" s="21">
        <v>1500000</v>
      </c>
      <c r="F5" s="21">
        <v>3000000</v>
      </c>
      <c r="G5" s="4" t="s">
        <v>145</v>
      </c>
      <c r="H5" s="4" t="s">
        <v>89</v>
      </c>
      <c r="I5" s="4" t="s">
        <v>47</v>
      </c>
      <c r="J5" s="4" t="s">
        <v>47</v>
      </c>
      <c r="K5" s="4" t="s">
        <v>146</v>
      </c>
      <c r="L5" s="4" t="s">
        <v>40</v>
      </c>
      <c r="M5" s="4" t="s">
        <v>40</v>
      </c>
      <c r="N5" s="4" t="s">
        <v>40</v>
      </c>
      <c r="O5" s="1"/>
      <c r="P5" s="1"/>
    </row>
    <row r="6" spans="1:16" ht="66.95" customHeight="1">
      <c r="A6" s="4" t="s">
        <v>51</v>
      </c>
      <c r="B6" s="4" t="s">
        <v>40</v>
      </c>
      <c r="C6" s="4" t="s">
        <v>97</v>
      </c>
      <c r="D6" s="4" t="s">
        <v>96</v>
      </c>
      <c r="E6" s="21">
        <v>615990</v>
      </c>
      <c r="F6" s="21">
        <v>2450000</v>
      </c>
      <c r="G6" s="4" t="s">
        <v>147</v>
      </c>
      <c r="H6" s="4" t="s">
        <v>89</v>
      </c>
      <c r="I6" s="4" t="s">
        <v>47</v>
      </c>
      <c r="J6" s="4" t="s">
        <v>46</v>
      </c>
      <c r="K6" s="4" t="s">
        <v>146</v>
      </c>
      <c r="L6" s="4" t="s">
        <v>40</v>
      </c>
      <c r="M6" s="4" t="s">
        <v>40</v>
      </c>
      <c r="N6" s="4" t="s">
        <v>40</v>
      </c>
      <c r="O6" s="1"/>
      <c r="P6" s="1"/>
    </row>
    <row r="7" spans="1:16" ht="66.95" customHeight="1">
      <c r="A7" s="4" t="s">
        <v>102</v>
      </c>
      <c r="B7" s="4" t="s">
        <v>40</v>
      </c>
      <c r="C7" s="4" t="s">
        <v>104</v>
      </c>
      <c r="D7" s="4" t="s">
        <v>96</v>
      </c>
      <c r="E7" s="21">
        <v>395170</v>
      </c>
      <c r="F7" s="21">
        <v>1300000</v>
      </c>
      <c r="G7" s="4" t="s">
        <v>147</v>
      </c>
      <c r="H7" s="4" t="s">
        <v>89</v>
      </c>
      <c r="I7" s="4" t="s">
        <v>47</v>
      </c>
      <c r="J7" s="4" t="s">
        <v>46</v>
      </c>
      <c r="K7" s="4" t="s">
        <v>146</v>
      </c>
      <c r="L7" s="4" t="s">
        <v>40</v>
      </c>
      <c r="M7" s="4" t="s">
        <v>40</v>
      </c>
      <c r="N7" s="4" t="s">
        <v>40</v>
      </c>
      <c r="O7" s="1"/>
      <c r="P7" s="1"/>
    </row>
    <row r="8" spans="1:16" ht="66.95" customHeight="1">
      <c r="A8" s="4" t="s">
        <v>106</v>
      </c>
      <c r="B8" s="4" t="s">
        <v>107</v>
      </c>
      <c r="C8" s="4" t="s">
        <v>110</v>
      </c>
      <c r="D8" s="4" t="s">
        <v>108</v>
      </c>
      <c r="E8" s="21">
        <v>1500000</v>
      </c>
      <c r="F8" s="21">
        <v>1500000</v>
      </c>
      <c r="G8" s="4" t="s">
        <v>148</v>
      </c>
      <c r="H8" s="4" t="s">
        <v>89</v>
      </c>
      <c r="I8" s="4" t="s">
        <v>47</v>
      </c>
      <c r="J8" s="4" t="s">
        <v>47</v>
      </c>
      <c r="K8" s="4" t="s">
        <v>149</v>
      </c>
      <c r="L8" s="4" t="s">
        <v>40</v>
      </c>
      <c r="M8" s="4" t="s">
        <v>40</v>
      </c>
      <c r="N8" s="4" t="s">
        <v>40</v>
      </c>
      <c r="O8" s="1"/>
      <c r="P8" s="1"/>
    </row>
    <row r="9" spans="1:16" ht="66.95" customHeight="1">
      <c r="A9" s="4" t="s">
        <v>111</v>
      </c>
      <c r="B9" s="4" t="s">
        <v>112</v>
      </c>
      <c r="C9" s="4" t="s">
        <v>114</v>
      </c>
      <c r="D9" s="4" t="s">
        <v>113</v>
      </c>
      <c r="E9" s="21">
        <v>943855.61</v>
      </c>
      <c r="F9" s="21">
        <v>943855.61</v>
      </c>
      <c r="G9" s="4" t="s">
        <v>148</v>
      </c>
      <c r="H9" s="4" t="s">
        <v>89</v>
      </c>
      <c r="I9" s="4" t="s">
        <v>47</v>
      </c>
      <c r="J9" s="4" t="s">
        <v>46</v>
      </c>
      <c r="K9" s="4" t="s">
        <v>150</v>
      </c>
      <c r="L9" s="4" t="s">
        <v>40</v>
      </c>
      <c r="M9" s="4" t="s">
        <v>40</v>
      </c>
      <c r="N9" s="4" t="s">
        <v>40</v>
      </c>
      <c r="O9" s="1"/>
      <c r="P9" s="1"/>
    </row>
    <row r="10" spans="1:16" ht="66.95" customHeight="1">
      <c r="A10" s="4" t="s">
        <v>57</v>
      </c>
      <c r="B10" s="4" t="s">
        <v>40</v>
      </c>
      <c r="C10" s="4" t="s">
        <v>116</v>
      </c>
      <c r="D10" s="4" t="s">
        <v>115</v>
      </c>
      <c r="E10" s="22">
        <v>0</v>
      </c>
      <c r="F10" s="21">
        <v>2080500</v>
      </c>
      <c r="G10" s="4" t="s">
        <v>148</v>
      </c>
      <c r="H10" s="4" t="s">
        <v>89</v>
      </c>
      <c r="I10" s="4" t="s">
        <v>47</v>
      </c>
      <c r="J10" s="4" t="s">
        <v>46</v>
      </c>
      <c r="K10" s="4" t="s">
        <v>151</v>
      </c>
      <c r="L10" s="4" t="s">
        <v>40</v>
      </c>
      <c r="M10" s="4" t="s">
        <v>40</v>
      </c>
      <c r="N10" s="4" t="s">
        <v>40</v>
      </c>
      <c r="O10" s="1"/>
      <c r="P10" s="1"/>
    </row>
    <row r="11" spans="1:16" ht="66.95" customHeight="1">
      <c r="A11" s="4" t="s">
        <v>117</v>
      </c>
      <c r="B11" s="4" t="s">
        <v>40</v>
      </c>
      <c r="C11" s="4" t="s">
        <v>119</v>
      </c>
      <c r="D11" s="4" t="s">
        <v>96</v>
      </c>
      <c r="E11" s="21">
        <v>1500000</v>
      </c>
      <c r="F11" s="21">
        <v>1500000</v>
      </c>
      <c r="G11" s="4" t="s">
        <v>152</v>
      </c>
      <c r="H11" s="4" t="s">
        <v>89</v>
      </c>
      <c r="I11" s="4" t="s">
        <v>47</v>
      </c>
      <c r="J11" s="4" t="s">
        <v>46</v>
      </c>
      <c r="K11" s="4" t="s">
        <v>146</v>
      </c>
      <c r="L11" s="4" t="s">
        <v>40</v>
      </c>
      <c r="M11" s="4" t="s">
        <v>40</v>
      </c>
      <c r="N11" s="4" t="s">
        <v>40</v>
      </c>
      <c r="O11" s="1"/>
      <c r="P11" s="1"/>
    </row>
    <row r="12" spans="1:16" ht="66.95" customHeight="1">
      <c r="A12" s="4" t="s">
        <v>121</v>
      </c>
      <c r="B12" s="4" t="s">
        <v>40</v>
      </c>
      <c r="C12" s="4" t="s">
        <v>123</v>
      </c>
      <c r="D12" s="4" t="s">
        <v>108</v>
      </c>
      <c r="E12" s="21">
        <v>110000</v>
      </c>
      <c r="F12" s="21">
        <v>110000</v>
      </c>
      <c r="G12" s="4" t="s">
        <v>147</v>
      </c>
      <c r="H12" s="4" t="s">
        <v>89</v>
      </c>
      <c r="I12" s="4" t="s">
        <v>47</v>
      </c>
      <c r="J12" s="4" t="s">
        <v>46</v>
      </c>
      <c r="K12" s="4" t="s">
        <v>146</v>
      </c>
      <c r="L12" s="4" t="s">
        <v>40</v>
      </c>
      <c r="M12" s="4" t="s">
        <v>40</v>
      </c>
      <c r="N12" s="4" t="s">
        <v>40</v>
      </c>
      <c r="O12" s="1"/>
      <c r="P12" s="1"/>
    </row>
    <row r="13" spans="1:16" ht="66.95" customHeight="1">
      <c r="A13" s="4" t="s">
        <v>154</v>
      </c>
      <c r="B13" s="4"/>
      <c r="C13" s="4" t="s">
        <v>153</v>
      </c>
      <c r="D13" s="4" t="s">
        <v>96</v>
      </c>
      <c r="E13" s="21">
        <v>360000</v>
      </c>
      <c r="F13" s="21">
        <v>360000</v>
      </c>
      <c r="G13" s="4" t="s">
        <v>152</v>
      </c>
      <c r="H13" s="4" t="s">
        <v>89</v>
      </c>
      <c r="I13" s="4" t="s">
        <v>47</v>
      </c>
      <c r="J13" s="4" t="s">
        <v>46</v>
      </c>
      <c r="K13" s="4" t="s">
        <v>146</v>
      </c>
      <c r="L13" s="4"/>
      <c r="M13" s="4"/>
      <c r="N13" s="4"/>
      <c r="O13" s="1"/>
      <c r="P13" s="1"/>
    </row>
    <row r="14" spans="1:16" ht="66.95" customHeight="1">
      <c r="A14" s="4" t="s">
        <v>124</v>
      </c>
      <c r="B14" s="4" t="s">
        <v>40</v>
      </c>
      <c r="C14" s="4" t="s">
        <v>127</v>
      </c>
      <c r="D14" s="4" t="s">
        <v>125</v>
      </c>
      <c r="E14" s="21">
        <v>500000</v>
      </c>
      <c r="F14" s="21">
        <v>500000</v>
      </c>
      <c r="G14" s="4" t="s">
        <v>152</v>
      </c>
      <c r="H14" s="4" t="s">
        <v>89</v>
      </c>
      <c r="I14" s="4" t="s">
        <v>47</v>
      </c>
      <c r="J14" s="4" t="s">
        <v>46</v>
      </c>
      <c r="K14" s="4" t="s">
        <v>146</v>
      </c>
      <c r="L14" s="4" t="s">
        <v>40</v>
      </c>
      <c r="M14" s="4" t="s">
        <v>40</v>
      </c>
      <c r="N14" s="4" t="s">
        <v>40</v>
      </c>
      <c r="O14" s="1"/>
      <c r="P14" s="1"/>
    </row>
    <row r="15" spans="1:16" ht="409.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</sheetData>
  <mergeCells count="15">
    <mergeCell ref="A1:N1"/>
    <mergeCell ref="A2:N2"/>
    <mergeCell ref="A3:A4"/>
    <mergeCell ref="B3:B4"/>
    <mergeCell ref="C3:C4"/>
    <mergeCell ref="I3:I4"/>
    <mergeCell ref="J3:J4"/>
    <mergeCell ref="K3:K4"/>
    <mergeCell ref="L3:M3"/>
    <mergeCell ref="N3:N4"/>
    <mergeCell ref="D3:D4"/>
    <mergeCell ref="E3:E4"/>
    <mergeCell ref="F3:F4"/>
    <mergeCell ref="G3:G4"/>
    <mergeCell ref="H3:H4"/>
  </mergeCells>
  <pageMargins left="0" right="0" top="0" bottom="0" header="0.5" footer="0.5"/>
  <pageSetup paperSize="8" scale="6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Scheda A</vt:lpstr>
      <vt:lpstr>Scheda C</vt:lpstr>
      <vt:lpstr>Scheda D</vt:lpstr>
      <vt:lpstr>Scheda E</vt:lpstr>
      <vt:lpstr>'Scheda A'!Area_stampa</vt:lpstr>
      <vt:lpstr>'Scheda C'!Area_stampa</vt:lpstr>
      <vt:lpstr>'Scheda D'!Area_stampa</vt:lpstr>
      <vt:lpstr>'Scheda 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Briguglio Enrica</dc:creator>
  <cp:lastModifiedBy>Di Matteo Tiziana</cp:lastModifiedBy>
  <cp:lastPrinted>2020-07-22T10:41:12Z</cp:lastPrinted>
  <dcterms:created xsi:type="dcterms:W3CDTF">2020-07-21T13:41:30Z</dcterms:created>
  <dcterms:modified xsi:type="dcterms:W3CDTF">2020-07-22T10:41:26Z</dcterms:modified>
</cp:coreProperties>
</file>